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The Data, part 1" sheetId="5" r:id="rId1"/>
    <sheet name="The Analysis part 1" sheetId="4" r:id="rId2"/>
    <sheet name="The Data, 2" sheetId="1" r:id="rId3"/>
    <sheet name="Analysis, part 2" sheetId="2" r:id="rId4"/>
    <sheet name="Blad3" sheetId="3" r:id="rId5"/>
  </sheets>
  <calcPr calcId="124519"/>
</workbook>
</file>

<file path=xl/calcChain.xml><?xml version="1.0" encoding="utf-8"?>
<calcChain xmlns="http://schemas.openxmlformats.org/spreadsheetml/2006/main">
  <c r="J10" i="3"/>
  <c r="J9"/>
  <c r="J8"/>
  <c r="J7"/>
  <c r="J6"/>
  <c r="I10"/>
  <c r="I9"/>
  <c r="I8"/>
  <c r="I7"/>
  <c r="I6"/>
  <c r="Q34" i="2"/>
  <c r="Q33"/>
  <c r="N34"/>
  <c r="N33"/>
  <c r="M8"/>
  <c r="M9"/>
  <c r="M10"/>
  <c r="M11"/>
  <c r="M7"/>
  <c r="L8"/>
  <c r="L9"/>
  <c r="L10"/>
  <c r="L11"/>
  <c r="L7"/>
  <c r="O7"/>
  <c r="K34"/>
  <c r="K33"/>
  <c r="O8"/>
  <c r="O9"/>
  <c r="O10"/>
  <c r="O11"/>
  <c r="N8"/>
  <c r="N9"/>
  <c r="N10"/>
  <c r="N11"/>
  <c r="N7"/>
  <c r="H35" i="4"/>
  <c r="H34"/>
  <c r="I8"/>
  <c r="I9"/>
  <c r="I10"/>
  <c r="I11"/>
  <c r="I7"/>
  <c r="M8"/>
  <c r="M9"/>
  <c r="M10"/>
  <c r="M11"/>
  <c r="M7"/>
  <c r="J8"/>
  <c r="J9"/>
  <c r="J10"/>
  <c r="J11"/>
  <c r="J7"/>
  <c r="J7" i="2"/>
  <c r="K7" s="1"/>
  <c r="K6"/>
  <c r="I37"/>
  <c r="N7" i="4" l="1"/>
  <c r="I7" i="2"/>
  <c r="N8" i="4" l="1"/>
  <c r="J8" i="2"/>
  <c r="K8" s="1"/>
  <c r="I8"/>
  <c r="N9" i="4" l="1"/>
  <c r="I9" i="2"/>
  <c r="J9"/>
  <c r="K9" s="1"/>
  <c r="N10" i="4" l="1"/>
  <c r="I10" i="2"/>
  <c r="J10"/>
  <c r="K10" s="1"/>
  <c r="N11" i="4" l="1"/>
  <c r="I11" i="2"/>
  <c r="J11"/>
  <c r="K11" s="1"/>
</calcChain>
</file>

<file path=xl/sharedStrings.xml><?xml version="1.0" encoding="utf-8"?>
<sst xmlns="http://schemas.openxmlformats.org/spreadsheetml/2006/main" count="30" uniqueCount="14">
  <si>
    <t>5 measurment sequenses</t>
  </si>
  <si>
    <t>L</t>
  </si>
  <si>
    <t>R</t>
  </si>
  <si>
    <t>R [Ohm]</t>
  </si>
  <si>
    <t>L [m]</t>
  </si>
  <si>
    <t xml:space="preserve">Mean </t>
  </si>
  <si>
    <t>SD</t>
  </si>
  <si>
    <t>Min</t>
  </si>
  <si>
    <t>Max</t>
  </si>
  <si>
    <t>R-Rexp</t>
  </si>
  <si>
    <t>SD/SQRT 5</t>
  </si>
  <si>
    <t>Mean R</t>
  </si>
  <si>
    <t>STD R</t>
  </si>
  <si>
    <t>STD/SQRT 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</si>
</sst>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3" xfId="0" applyBorder="1"/>
    <xf numFmtId="0" fontId="0" fillId="0" borderId="2" xfId="0" applyBorder="1"/>
    <xf numFmtId="2" fontId="0" fillId="0" borderId="0" xfId="0" applyNumberFormat="1" applyBorder="1"/>
    <xf numFmtId="164" fontId="0" fillId="0" borderId="0" xfId="0" applyNumberFormat="1"/>
    <xf numFmtId="2" fontId="0" fillId="0" borderId="4" xfId="0" applyNumberFormat="1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  <c:txPr>
        <a:bodyPr/>
        <a:lstStyle/>
        <a:p>
          <a:pPr>
            <a:defRPr lang="sv-SE"/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'The Analysis part 1'!$J$5</c:f>
              <c:strCache>
                <c:ptCount val="1"/>
                <c:pt idx="0">
                  <c:v>Mean R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plus>
              <c:numRef>
                <c:f>'The Analysis part 1'!$N$6:$N$11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7.9999999999999988E-2</c:v>
                  </c:pt>
                  <c:pt idx="2">
                    <c:v>6.6332495807108108E-2</c:v>
                  </c:pt>
                  <c:pt idx="3">
                    <c:v>0.10770329614269013</c:v>
                  </c:pt>
                  <c:pt idx="4">
                    <c:v>0.13564659966250542</c:v>
                  </c:pt>
                  <c:pt idx="5">
                    <c:v>0.11224972160321878</c:v>
                  </c:pt>
                </c:numCache>
              </c:numRef>
            </c:plus>
            <c:minus>
              <c:numRef>
                <c:f>'The Analysis part 1'!$N$6:$N$11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7.9999999999999988E-2</c:v>
                  </c:pt>
                  <c:pt idx="2">
                    <c:v>6.6332495807108108E-2</c:v>
                  </c:pt>
                  <c:pt idx="3">
                    <c:v>0.10770329614269013</c:v>
                  </c:pt>
                  <c:pt idx="4">
                    <c:v>0.13564659966250542</c:v>
                  </c:pt>
                  <c:pt idx="5">
                    <c:v>0.11224972160321878</c:v>
                  </c:pt>
                </c:numCache>
              </c:numRef>
            </c:minus>
          </c:errBars>
          <c:xVal>
            <c:numRef>
              <c:f>'The Analysis part 1'!$I$6:$I$11</c:f>
              <c:numCache>
                <c:formatCode>0.00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'The Analysis part 1'!$J$6:$J$11</c:f>
              <c:numCache>
                <c:formatCode>0.00</c:formatCode>
                <c:ptCount val="6"/>
                <c:pt idx="0">
                  <c:v>0</c:v>
                </c:pt>
                <c:pt idx="1">
                  <c:v>0.28000000000000003</c:v>
                </c:pt>
                <c:pt idx="2">
                  <c:v>0.51999999999999991</c:v>
                </c:pt>
                <c:pt idx="3">
                  <c:v>0.76</c:v>
                </c:pt>
                <c:pt idx="4">
                  <c:v>1.08</c:v>
                </c:pt>
                <c:pt idx="5">
                  <c:v>1.44</c:v>
                </c:pt>
              </c:numCache>
            </c:numRef>
          </c:yVal>
        </c:ser>
        <c:axId val="222096000"/>
        <c:axId val="222974336"/>
      </c:scatterChart>
      <c:valAx>
        <c:axId val="222096000"/>
        <c:scaling>
          <c:orientation val="minMax"/>
        </c:scaling>
        <c:axPos val="b"/>
        <c:numFmt formatCode="0.00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222974336"/>
        <c:crosses val="autoZero"/>
        <c:crossBetween val="midCat"/>
      </c:valAx>
      <c:valAx>
        <c:axId val="222974336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22209600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sv-SE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'The Analysis part 1'!$J$5</c:f>
              <c:strCache>
                <c:ptCount val="1"/>
                <c:pt idx="0">
                  <c:v>Mean R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'The Analysis part 1'!$N$6:$N$11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7.9999999999999988E-2</c:v>
                  </c:pt>
                  <c:pt idx="2">
                    <c:v>6.6332495807108108E-2</c:v>
                  </c:pt>
                  <c:pt idx="3">
                    <c:v>0.10770329614269013</c:v>
                  </c:pt>
                  <c:pt idx="4">
                    <c:v>0.13564659966250542</c:v>
                  </c:pt>
                  <c:pt idx="5">
                    <c:v>0.11224972160321878</c:v>
                  </c:pt>
                </c:numCache>
              </c:numRef>
            </c:plus>
            <c:minus>
              <c:numRef>
                <c:f>'The Analysis part 1'!$N$6:$N$11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7.9999999999999988E-2</c:v>
                  </c:pt>
                  <c:pt idx="2">
                    <c:v>6.6332495807108108E-2</c:v>
                  </c:pt>
                  <c:pt idx="3">
                    <c:v>0.10770329614269013</c:v>
                  </c:pt>
                  <c:pt idx="4">
                    <c:v>0.13564659966250542</c:v>
                  </c:pt>
                  <c:pt idx="5">
                    <c:v>0.11224972160321878</c:v>
                  </c:pt>
                </c:numCache>
              </c:numRef>
            </c:minus>
          </c:errBars>
          <c:xVal>
            <c:numRef>
              <c:f>'The Analysis part 1'!$I$6:$I$11</c:f>
              <c:numCache>
                <c:formatCode>0.00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'The Analysis part 1'!$J$6:$J$11</c:f>
              <c:numCache>
                <c:formatCode>0.00</c:formatCode>
                <c:ptCount val="6"/>
                <c:pt idx="0">
                  <c:v>0</c:v>
                </c:pt>
                <c:pt idx="1">
                  <c:v>0.28000000000000003</c:v>
                </c:pt>
                <c:pt idx="2">
                  <c:v>0.51999999999999991</c:v>
                </c:pt>
                <c:pt idx="3">
                  <c:v>0.76</c:v>
                </c:pt>
                <c:pt idx="4">
                  <c:v>1.08</c:v>
                </c:pt>
                <c:pt idx="5">
                  <c:v>1.44</c:v>
                </c:pt>
              </c:numCache>
            </c:numRef>
          </c:yVal>
        </c:ser>
        <c:ser>
          <c:idx val="1"/>
          <c:order val="1"/>
          <c:tx>
            <c:strRef>
              <c:f>'The Analysis part 1'!$K$5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9893722659667543"/>
                  <c:y val="-2.998979294254884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xVal>
            <c:numRef>
              <c:f>'The Analysis part 1'!$I$6:$I$11</c:f>
              <c:numCache>
                <c:formatCode>0.00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'The Analysis part 1'!$K$6:$K$11</c:f>
              <c:numCache>
                <c:formatCode>0.00</c:formatCode>
                <c:ptCount val="6"/>
                <c:pt idx="0">
                  <c:v>0</c:v>
                </c:pt>
                <c:pt idx="5">
                  <c:v>1.27</c:v>
                </c:pt>
              </c:numCache>
            </c:numRef>
          </c:yVal>
        </c:ser>
        <c:ser>
          <c:idx val="2"/>
          <c:order val="2"/>
          <c:tx>
            <c:strRef>
              <c:f>'The Analysis part 1'!$L$5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0707611548556446"/>
                  <c:y val="-2.825240594925633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xVal>
            <c:numRef>
              <c:f>'The Analysis part 1'!$I$6:$I$11</c:f>
              <c:numCache>
                <c:formatCode>0.00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'The Analysis part 1'!$L$6:$L$11</c:f>
              <c:numCache>
                <c:formatCode>0.00</c:formatCode>
                <c:ptCount val="6"/>
                <c:pt idx="0">
                  <c:v>0</c:v>
                </c:pt>
                <c:pt idx="5">
                  <c:v>1.42</c:v>
                </c:pt>
              </c:numCache>
            </c:numRef>
          </c:yVal>
        </c:ser>
        <c:axId val="223018368"/>
        <c:axId val="223032448"/>
      </c:scatterChart>
      <c:valAx>
        <c:axId val="223018368"/>
        <c:scaling>
          <c:orientation val="minMax"/>
        </c:scaling>
        <c:axPos val="b"/>
        <c:numFmt formatCode="0.00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223032448"/>
        <c:crosses val="autoZero"/>
        <c:crossBetween val="midCat"/>
      </c:valAx>
      <c:valAx>
        <c:axId val="223032448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223018368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sv-SE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Pr>
        <a:bodyPr/>
        <a:lstStyle/>
        <a:p>
          <a:pPr>
            <a:defRPr lang="sv-SE"/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'Analysis, part 2'!$O$6</c:f>
              <c:strCache>
                <c:ptCount val="1"/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fixedVal"/>
            <c:val val="0.05"/>
          </c:errBars>
          <c:xVal>
            <c:numRef>
              <c:f>'Analysis, part 2'!$N$6:$N$11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'Analysis, part 2'!$O$6:$O$11</c:f>
              <c:numCache>
                <c:formatCode>General</c:formatCode>
                <c:ptCount val="6"/>
                <c:pt idx="1">
                  <c:v>-2.5999999999999968E-2</c:v>
                </c:pt>
                <c:pt idx="2">
                  <c:v>8.0000000000000071E-3</c:v>
                </c:pt>
                <c:pt idx="3">
                  <c:v>1.9999999999998908E-3</c:v>
                </c:pt>
                <c:pt idx="4">
                  <c:v>-2.4000000000000021E-2</c:v>
                </c:pt>
                <c:pt idx="5">
                  <c:v>-1.0000000000000009E-2</c:v>
                </c:pt>
              </c:numCache>
            </c:numRef>
          </c:yVal>
        </c:ser>
        <c:axId val="223437952"/>
        <c:axId val="223439488"/>
      </c:scatterChart>
      <c:valAx>
        <c:axId val="2234379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223439488"/>
        <c:crosses val="autoZero"/>
        <c:crossBetween val="midCat"/>
      </c:valAx>
      <c:valAx>
        <c:axId val="22343948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223437952"/>
        <c:crosses val="autoZero"/>
        <c:crossBetween val="midCat"/>
      </c:valAx>
    </c:plotArea>
    <c:legend>
      <c:legendPos val="r"/>
      <c:txPr>
        <a:bodyPr/>
        <a:lstStyle/>
        <a:p>
          <a:pPr>
            <a:defRPr lang="sv-SE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'Analysis, part 2'!$O$5</c:f>
              <c:strCache>
                <c:ptCount val="1"/>
                <c:pt idx="0">
                  <c:v>R-Rexp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fixedVal"/>
            <c:val val="0.05"/>
          </c:errBars>
          <c:xVal>
            <c:numRef>
              <c:f>'Analysis, part 2'!$N$6:$N$11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'Analysis, part 2'!$O$6:$O$11</c:f>
              <c:numCache>
                <c:formatCode>General</c:formatCode>
                <c:ptCount val="6"/>
                <c:pt idx="1">
                  <c:v>-2.5999999999999968E-2</c:v>
                </c:pt>
                <c:pt idx="2">
                  <c:v>8.0000000000000071E-3</c:v>
                </c:pt>
                <c:pt idx="3">
                  <c:v>1.9999999999998908E-3</c:v>
                </c:pt>
                <c:pt idx="4">
                  <c:v>-2.4000000000000021E-2</c:v>
                </c:pt>
                <c:pt idx="5">
                  <c:v>-1.0000000000000009E-2</c:v>
                </c:pt>
              </c:numCache>
            </c:numRef>
          </c:yVal>
        </c:ser>
        <c:ser>
          <c:idx val="1"/>
          <c:order val="1"/>
          <c:tx>
            <c:strRef>
              <c:f>'Analysis, part 2'!$P$5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3887467191601084"/>
                  <c:y val="-4.7462817147856556E-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xVal>
            <c:numRef>
              <c:f>'Analysis, part 2'!$N$6:$N$11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'Analysis, part 2'!$P$6:$P$11</c:f>
              <c:numCache>
                <c:formatCode>General</c:formatCode>
                <c:ptCount val="6"/>
                <c:pt idx="1">
                  <c:v>-7.0000000000000007E-2</c:v>
                </c:pt>
                <c:pt idx="5">
                  <c:v>0.04</c:v>
                </c:pt>
              </c:numCache>
            </c:numRef>
          </c:yVal>
        </c:ser>
        <c:ser>
          <c:idx val="2"/>
          <c:order val="2"/>
          <c:tx>
            <c:strRef>
              <c:f>'Analysis, part 2'!$Q$5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2515244969378831"/>
                  <c:y val="2.316746864975210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xVal>
            <c:numRef>
              <c:f>'Analysis, part 2'!$N$6:$N$11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'Analysis, part 2'!$Q$6:$Q$11</c:f>
              <c:numCache>
                <c:formatCode>General</c:formatCode>
                <c:ptCount val="6"/>
                <c:pt idx="1">
                  <c:v>2.5000000000000001E-2</c:v>
                </c:pt>
                <c:pt idx="5">
                  <c:v>-0.06</c:v>
                </c:pt>
              </c:numCache>
            </c:numRef>
          </c:yVal>
        </c:ser>
        <c:axId val="223475584"/>
        <c:axId val="223477120"/>
      </c:scatterChart>
      <c:valAx>
        <c:axId val="2234755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223477120"/>
        <c:crosses val="autoZero"/>
        <c:crossBetween val="midCat"/>
      </c:valAx>
      <c:valAx>
        <c:axId val="2234771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223475584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Pr>
        <a:bodyPr/>
        <a:lstStyle/>
        <a:p>
          <a:pPr>
            <a:defRPr lang="sv-SE"/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'Analysis, part 2'!$M$5</c:f>
              <c:strCache>
                <c:ptCount val="1"/>
                <c:pt idx="0">
                  <c:v>R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plus>
              <c:numRef>
                <c:f>'Analysis, part 2'!$K$6:$K$11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2.4494897427831733E-2</c:v>
                  </c:pt>
                  <c:pt idx="2">
                    <c:v>2.0000000000000007E-2</c:v>
                  </c:pt>
                  <c:pt idx="3">
                    <c:v>2.4494897427832694E-2</c:v>
                  </c:pt>
                  <c:pt idx="4">
                    <c:v>3.7416573867739729E-2</c:v>
                  </c:pt>
                  <c:pt idx="5">
                    <c:v>1.9999999999998897E-2</c:v>
                  </c:pt>
                </c:numCache>
              </c:numRef>
            </c:plus>
            <c:minus>
              <c:numRef>
                <c:f>'Analysis, part 2'!$K$6:$K$11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2.4494897427831733E-2</c:v>
                  </c:pt>
                  <c:pt idx="2">
                    <c:v>2.0000000000000007E-2</c:v>
                  </c:pt>
                  <c:pt idx="3">
                    <c:v>2.4494897427832694E-2</c:v>
                  </c:pt>
                  <c:pt idx="4">
                    <c:v>3.7416573867739729E-2</c:v>
                  </c:pt>
                  <c:pt idx="5">
                    <c:v>1.9999999999998897E-2</c:v>
                  </c:pt>
                </c:numCache>
              </c:numRef>
            </c:minus>
          </c:errBars>
          <c:xVal>
            <c:numRef>
              <c:f>'Analysis, part 2'!$L$6:$L$11</c:f>
              <c:numCache>
                <c:formatCode>0.00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'Analysis, part 2'!$M$6:$M$11</c:f>
              <c:numCache>
                <c:formatCode>0.00</c:formatCode>
                <c:ptCount val="6"/>
                <c:pt idx="0">
                  <c:v>0</c:v>
                </c:pt>
                <c:pt idx="1">
                  <c:v>0.26</c:v>
                </c:pt>
                <c:pt idx="2">
                  <c:v>0.57999999999999996</c:v>
                </c:pt>
                <c:pt idx="3">
                  <c:v>0.86</c:v>
                </c:pt>
                <c:pt idx="4">
                  <c:v>1.1199999999999999</c:v>
                </c:pt>
                <c:pt idx="5">
                  <c:v>1.42</c:v>
                </c:pt>
              </c:numCache>
            </c:numRef>
          </c:yVal>
        </c:ser>
        <c:axId val="223829376"/>
        <c:axId val="223855744"/>
      </c:scatterChart>
      <c:valAx>
        <c:axId val="223829376"/>
        <c:scaling>
          <c:orientation val="minMax"/>
        </c:scaling>
        <c:axPos val="b"/>
        <c:numFmt formatCode="0.00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223855744"/>
        <c:crosses val="autoZero"/>
        <c:crossBetween val="midCat"/>
      </c:valAx>
      <c:valAx>
        <c:axId val="223855744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223829376"/>
        <c:crosses val="autoZero"/>
        <c:crossBetween val="midCat"/>
      </c:valAx>
    </c:plotArea>
    <c:legend>
      <c:legendPos val="r"/>
      <c:txPr>
        <a:bodyPr/>
        <a:lstStyle/>
        <a:p>
          <a:pPr>
            <a:defRPr lang="sv-SE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13</xdr:row>
      <xdr:rowOff>104775</xdr:rowOff>
    </xdr:from>
    <xdr:to>
      <xdr:col>19</xdr:col>
      <xdr:colOff>542925</xdr:colOff>
      <xdr:row>27</xdr:row>
      <xdr:rowOff>180975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15</xdr:row>
      <xdr:rowOff>47625</xdr:rowOff>
    </xdr:from>
    <xdr:to>
      <xdr:col>11</xdr:col>
      <xdr:colOff>66675</xdr:colOff>
      <xdr:row>29</xdr:row>
      <xdr:rowOff>123825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161925</xdr:colOff>
      <xdr:row>18</xdr:row>
      <xdr:rowOff>95250</xdr:rowOff>
    </xdr:from>
    <xdr:to>
      <xdr:col>31</xdr:col>
      <xdr:colOff>466725</xdr:colOff>
      <xdr:row>32</xdr:row>
      <xdr:rowOff>171450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571499</xdr:colOff>
      <xdr:row>13</xdr:row>
      <xdr:rowOff>57150</xdr:rowOff>
    </xdr:from>
    <xdr:to>
      <xdr:col>17</xdr:col>
      <xdr:colOff>380999</xdr:colOff>
      <xdr:row>29</xdr:row>
      <xdr:rowOff>133350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2</xdr:row>
      <xdr:rowOff>114300</xdr:rowOff>
    </xdr:from>
    <xdr:to>
      <xdr:col>25</xdr:col>
      <xdr:colOff>333375</xdr:colOff>
      <xdr:row>17</xdr:row>
      <xdr:rowOff>0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11"/>
  <sheetViews>
    <sheetView tabSelected="1" workbookViewId="0">
      <selection activeCell="K4" sqref="K4"/>
    </sheetView>
  </sheetViews>
  <sheetFormatPr defaultRowHeight="15"/>
  <sheetData>
    <row r="5" spans="3:9">
      <c r="C5" s="1"/>
      <c r="D5" s="1" t="s">
        <v>3</v>
      </c>
      <c r="E5" s="1"/>
      <c r="F5" s="1"/>
      <c r="G5" s="1"/>
      <c r="H5" s="1"/>
    </row>
    <row r="6" spans="3:9">
      <c r="C6" s="1" t="s">
        <v>4</v>
      </c>
      <c r="D6" s="1" t="s">
        <v>0</v>
      </c>
      <c r="E6" s="1"/>
      <c r="F6" s="1"/>
      <c r="G6" s="1"/>
      <c r="H6" s="1"/>
    </row>
    <row r="7" spans="3:9">
      <c r="C7" s="2">
        <v>0.2</v>
      </c>
      <c r="D7" s="3">
        <v>0.4</v>
      </c>
      <c r="E7" s="3">
        <v>0.5</v>
      </c>
      <c r="F7" s="3">
        <v>0.1</v>
      </c>
      <c r="G7" s="3">
        <v>0.1</v>
      </c>
      <c r="H7" s="3">
        <v>0.3</v>
      </c>
      <c r="I7" s="7"/>
    </row>
    <row r="8" spans="3:9">
      <c r="C8" s="2">
        <v>0.4</v>
      </c>
      <c r="D8" s="3">
        <v>0.3</v>
      </c>
      <c r="E8" s="3">
        <v>0.5</v>
      </c>
      <c r="F8" s="3">
        <v>0.6</v>
      </c>
      <c r="G8" s="3">
        <v>0.5</v>
      </c>
      <c r="H8" s="3">
        <v>0.7</v>
      </c>
      <c r="I8" s="7"/>
    </row>
    <row r="9" spans="3:9">
      <c r="C9" s="2">
        <v>0.60000000000000009</v>
      </c>
      <c r="D9" s="3">
        <v>0.9</v>
      </c>
      <c r="E9" s="3">
        <v>1</v>
      </c>
      <c r="F9" s="3">
        <v>0.5</v>
      </c>
      <c r="G9" s="3">
        <v>0.9</v>
      </c>
      <c r="H9" s="3">
        <v>0.5</v>
      </c>
      <c r="I9" s="7"/>
    </row>
    <row r="10" spans="3:9">
      <c r="C10" s="2">
        <v>0.8</v>
      </c>
      <c r="D10" s="3">
        <v>1.1000000000000001</v>
      </c>
      <c r="E10" s="3">
        <v>1.2</v>
      </c>
      <c r="F10" s="3">
        <v>1.5</v>
      </c>
      <c r="G10" s="3">
        <v>0.7</v>
      </c>
      <c r="H10" s="3">
        <v>0.9</v>
      </c>
      <c r="I10" s="7"/>
    </row>
    <row r="11" spans="3:9">
      <c r="C11" s="1">
        <v>1</v>
      </c>
      <c r="D11" s="1">
        <v>1.3</v>
      </c>
      <c r="E11" s="1">
        <v>1.2</v>
      </c>
      <c r="F11" s="1">
        <v>1.6</v>
      </c>
      <c r="G11" s="1">
        <v>1.3</v>
      </c>
      <c r="H11" s="1">
        <v>1.8</v>
      </c>
      <c r="I1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N35"/>
  <sheetViews>
    <sheetView workbookViewId="0">
      <selection activeCell="M7" sqref="M7:M11"/>
    </sheetView>
  </sheetViews>
  <sheetFormatPr defaultRowHeight="15"/>
  <cols>
    <col min="14" max="14" width="12.5703125" customWidth="1"/>
  </cols>
  <sheetData>
    <row r="5" spans="3:14">
      <c r="C5" s="1"/>
      <c r="D5" s="1" t="s">
        <v>3</v>
      </c>
      <c r="E5" s="1"/>
      <c r="F5" s="1"/>
      <c r="G5" s="1"/>
      <c r="H5" s="1"/>
      <c r="I5" s="1" t="s">
        <v>1</v>
      </c>
      <c r="J5" s="2" t="s">
        <v>11</v>
      </c>
      <c r="K5" s="2" t="s">
        <v>7</v>
      </c>
      <c r="L5" s="2" t="s">
        <v>8</v>
      </c>
      <c r="M5" s="1" t="s">
        <v>12</v>
      </c>
      <c r="N5" s="1" t="s">
        <v>13</v>
      </c>
    </row>
    <row r="6" spans="3:14">
      <c r="C6" s="1" t="s">
        <v>4</v>
      </c>
      <c r="D6" s="1" t="s">
        <v>0</v>
      </c>
      <c r="E6" s="1"/>
      <c r="F6" s="1"/>
      <c r="G6" s="1"/>
      <c r="H6" s="1"/>
      <c r="I6" s="2">
        <v>0</v>
      </c>
      <c r="J6" s="2">
        <v>0</v>
      </c>
      <c r="K6" s="2">
        <v>0</v>
      </c>
      <c r="L6" s="2">
        <v>0</v>
      </c>
      <c r="M6" s="1">
        <v>0</v>
      </c>
      <c r="N6" s="1">
        <v>0</v>
      </c>
    </row>
    <row r="7" spans="3:14">
      <c r="C7" s="2">
        <v>0.2</v>
      </c>
      <c r="D7" s="3">
        <v>0.4</v>
      </c>
      <c r="E7" s="3">
        <v>0.5</v>
      </c>
      <c r="F7" s="3">
        <v>0.1</v>
      </c>
      <c r="G7" s="3">
        <v>0.1</v>
      </c>
      <c r="H7" s="3">
        <v>0.3</v>
      </c>
      <c r="I7" s="2">
        <f>C7</f>
        <v>0.2</v>
      </c>
      <c r="J7" s="2">
        <f>AVERAGE(D7:H7)</f>
        <v>0.28000000000000003</v>
      </c>
      <c r="K7" s="2"/>
      <c r="L7" s="2"/>
      <c r="M7" s="9">
        <f>STDEV(D7:H7)</f>
        <v>0.17888543819998315</v>
      </c>
      <c r="N7" s="9">
        <f>M7/SQRT(5)</f>
        <v>7.9999999999999988E-2</v>
      </c>
    </row>
    <row r="8" spans="3:14">
      <c r="C8" s="2">
        <v>0.4</v>
      </c>
      <c r="D8" s="3">
        <v>0.3</v>
      </c>
      <c r="E8" s="3">
        <v>0.5</v>
      </c>
      <c r="F8" s="3">
        <v>0.6</v>
      </c>
      <c r="G8" s="3">
        <v>0.5</v>
      </c>
      <c r="H8" s="3">
        <v>0.7</v>
      </c>
      <c r="I8" s="2">
        <f t="shared" ref="I8:I11" si="0">C8</f>
        <v>0.4</v>
      </c>
      <c r="J8" s="2">
        <f t="shared" ref="J8:J11" si="1">AVERAGE(D8:H8)</f>
        <v>0.51999999999999991</v>
      </c>
      <c r="K8" s="2"/>
      <c r="L8" s="2"/>
      <c r="M8" s="9">
        <f t="shared" ref="M8:M11" si="2">STDEV(D8:H8)</f>
        <v>0.1483239697419135</v>
      </c>
      <c r="N8" s="9">
        <f t="shared" ref="N8:N11" si="3">M8/SQRT(5)</f>
        <v>6.6332495807108108E-2</v>
      </c>
    </row>
    <row r="9" spans="3:14">
      <c r="C9" s="2">
        <v>0.60000000000000009</v>
      </c>
      <c r="D9" s="3">
        <v>0.9</v>
      </c>
      <c r="E9" s="3">
        <v>1</v>
      </c>
      <c r="F9" s="3">
        <v>0.5</v>
      </c>
      <c r="G9" s="3">
        <v>0.9</v>
      </c>
      <c r="H9" s="3">
        <v>0.5</v>
      </c>
      <c r="I9" s="2">
        <f t="shared" si="0"/>
        <v>0.60000000000000009</v>
      </c>
      <c r="J9" s="2">
        <f t="shared" si="1"/>
        <v>0.76</v>
      </c>
      <c r="K9" s="2"/>
      <c r="L9" s="2"/>
      <c r="M9" s="9">
        <f t="shared" si="2"/>
        <v>0.24083189157584603</v>
      </c>
      <c r="N9" s="9">
        <f t="shared" si="3"/>
        <v>0.10770329614269013</v>
      </c>
    </row>
    <row r="10" spans="3:14">
      <c r="C10" s="2">
        <v>0.8</v>
      </c>
      <c r="D10" s="3">
        <v>1.1000000000000001</v>
      </c>
      <c r="E10" s="3">
        <v>1.2</v>
      </c>
      <c r="F10" s="3">
        <v>1.5</v>
      </c>
      <c r="G10" s="3">
        <v>0.7</v>
      </c>
      <c r="H10" s="3">
        <v>0.9</v>
      </c>
      <c r="I10" s="2">
        <f t="shared" si="0"/>
        <v>0.8</v>
      </c>
      <c r="J10" s="2">
        <f t="shared" si="1"/>
        <v>1.08</v>
      </c>
      <c r="K10" s="2"/>
      <c r="L10" s="2"/>
      <c r="M10" s="9">
        <f t="shared" si="2"/>
        <v>0.30331501776206216</v>
      </c>
      <c r="N10" s="9">
        <f t="shared" si="3"/>
        <v>0.13564659966250542</v>
      </c>
    </row>
    <row r="11" spans="3:14">
      <c r="C11" s="1">
        <v>1</v>
      </c>
      <c r="D11" s="1">
        <v>1.3</v>
      </c>
      <c r="E11" s="1">
        <v>1.2</v>
      </c>
      <c r="F11" s="1">
        <v>1.6</v>
      </c>
      <c r="G11" s="1">
        <v>1.3</v>
      </c>
      <c r="H11" s="1">
        <v>1.8</v>
      </c>
      <c r="I11" s="2">
        <f t="shared" si="0"/>
        <v>1</v>
      </c>
      <c r="J11" s="2">
        <f t="shared" si="1"/>
        <v>1.44</v>
      </c>
      <c r="K11" s="2">
        <v>1.27</v>
      </c>
      <c r="L11" s="2">
        <v>1.42</v>
      </c>
      <c r="M11" s="9">
        <f t="shared" si="2"/>
        <v>0.25099800796022387</v>
      </c>
      <c r="N11" s="9">
        <f t="shared" si="3"/>
        <v>0.11224972160321878</v>
      </c>
    </row>
    <row r="34" spans="7:8">
      <c r="G34">
        <v>1.27</v>
      </c>
      <c r="H34">
        <f>(G34+G35)/2</f>
        <v>1.345</v>
      </c>
    </row>
    <row r="35" spans="7:8">
      <c r="G35">
        <v>1.42</v>
      </c>
      <c r="H35">
        <f>(G35-G34)/2</f>
        <v>7.4999999999999956E-2</v>
      </c>
    </row>
  </sheetData>
  <pageMargins left="0.7" right="0.7" top="0.75" bottom="0.75" header="0.3" footer="0.3"/>
  <ignoredErrors>
    <ignoredError sqref="M7:M11 J7:J1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19"/>
  <sheetViews>
    <sheetView workbookViewId="0">
      <selection activeCell="C7" sqref="C7:H11"/>
    </sheetView>
  </sheetViews>
  <sheetFormatPr defaultRowHeight="15"/>
  <sheetData>
    <row r="5" spans="3:9">
      <c r="C5" s="1"/>
      <c r="D5" s="1" t="s">
        <v>3</v>
      </c>
      <c r="E5" s="1"/>
      <c r="F5" s="1"/>
      <c r="G5" s="1"/>
      <c r="H5" s="1"/>
    </row>
    <row r="6" spans="3:9">
      <c r="C6" s="1" t="s">
        <v>4</v>
      </c>
      <c r="D6" s="1" t="s">
        <v>0</v>
      </c>
      <c r="E6" s="1"/>
      <c r="F6" s="1"/>
      <c r="G6" s="1"/>
      <c r="H6" s="1"/>
    </row>
    <row r="7" spans="3:9">
      <c r="C7" s="2">
        <v>0.2</v>
      </c>
      <c r="D7" s="3">
        <v>0.2</v>
      </c>
      <c r="E7" s="3">
        <v>0.3</v>
      </c>
      <c r="F7" s="3">
        <v>0.2</v>
      </c>
      <c r="G7" s="3">
        <v>0.3</v>
      </c>
      <c r="H7" s="3">
        <v>0.3</v>
      </c>
      <c r="I7" s="7"/>
    </row>
    <row r="8" spans="3:9">
      <c r="C8" s="2">
        <v>0.4</v>
      </c>
      <c r="D8" s="3">
        <v>0.6</v>
      </c>
      <c r="E8" s="3">
        <v>0.6</v>
      </c>
      <c r="F8" s="3">
        <v>0.6</v>
      </c>
      <c r="G8" s="3">
        <v>0.5</v>
      </c>
      <c r="H8" s="3">
        <v>0.6</v>
      </c>
      <c r="I8" s="7"/>
    </row>
    <row r="9" spans="3:9">
      <c r="C9" s="2">
        <v>0.60000000000000009</v>
      </c>
      <c r="D9" s="3">
        <v>0.9</v>
      </c>
      <c r="E9" s="3">
        <v>0.8</v>
      </c>
      <c r="F9" s="3">
        <v>0.9</v>
      </c>
      <c r="G9" s="3">
        <v>0.9</v>
      </c>
      <c r="H9" s="3">
        <v>0.8</v>
      </c>
      <c r="I9" s="7"/>
    </row>
    <row r="10" spans="3:9">
      <c r="C10" s="2">
        <v>0.8</v>
      </c>
      <c r="D10" s="3">
        <v>1.2</v>
      </c>
      <c r="E10" s="3">
        <v>1</v>
      </c>
      <c r="F10" s="3">
        <v>1.1000000000000001</v>
      </c>
      <c r="G10" s="3">
        <v>1.2</v>
      </c>
      <c r="H10" s="3">
        <v>1.1000000000000001</v>
      </c>
      <c r="I10" s="7"/>
    </row>
    <row r="11" spans="3:9">
      <c r="C11" s="2">
        <v>1</v>
      </c>
      <c r="D11" s="3">
        <v>1.4</v>
      </c>
      <c r="E11" s="3">
        <v>1.5</v>
      </c>
      <c r="F11" s="3">
        <v>1.4</v>
      </c>
      <c r="G11" s="3">
        <v>1.4</v>
      </c>
      <c r="H11" s="3">
        <v>1.4</v>
      </c>
      <c r="I11" s="7"/>
    </row>
    <row r="15" spans="3:9">
      <c r="C15" s="6"/>
      <c r="D15" s="7"/>
      <c r="E15" s="7"/>
      <c r="F15" s="7"/>
      <c r="G15" s="7"/>
      <c r="H15" s="7"/>
    </row>
    <row r="16" spans="3:9">
      <c r="C16" s="6"/>
      <c r="D16" s="7"/>
      <c r="E16" s="7"/>
      <c r="F16" s="7"/>
      <c r="G16" s="7"/>
      <c r="H16" s="7"/>
    </row>
    <row r="17" spans="3:8">
      <c r="C17" s="6"/>
      <c r="D17" s="7"/>
      <c r="E17" s="7"/>
      <c r="F17" s="7"/>
      <c r="G17" s="7"/>
      <c r="H17" s="7"/>
    </row>
    <row r="18" spans="3:8">
      <c r="C18" s="6"/>
      <c r="D18" s="7"/>
      <c r="E18" s="7"/>
      <c r="F18" s="7"/>
      <c r="G18" s="7"/>
      <c r="H18" s="7"/>
    </row>
    <row r="19" spans="3:8">
      <c r="C19" s="6"/>
      <c r="D19" s="7"/>
      <c r="E19" s="7"/>
      <c r="F19" s="7"/>
      <c r="G19" s="7"/>
      <c r="H19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5:Q37"/>
  <sheetViews>
    <sheetView workbookViewId="0">
      <selection activeCell="Q33" sqref="Q33:Q34"/>
    </sheetView>
  </sheetViews>
  <sheetFormatPr defaultRowHeight="15"/>
  <cols>
    <col min="11" max="13" width="11.28515625" customWidth="1"/>
  </cols>
  <sheetData>
    <row r="5" spans="3:17">
      <c r="C5" s="1"/>
      <c r="D5" s="1" t="s">
        <v>3</v>
      </c>
      <c r="E5" s="1"/>
      <c r="F5" s="1"/>
      <c r="G5" s="1"/>
      <c r="H5" s="4"/>
      <c r="I5" s="5" t="s">
        <v>2</v>
      </c>
      <c r="J5" s="1" t="s">
        <v>6</v>
      </c>
      <c r="K5" s="1" t="s">
        <v>10</v>
      </c>
      <c r="L5" s="1" t="s">
        <v>1</v>
      </c>
      <c r="M5" s="1" t="s">
        <v>2</v>
      </c>
      <c r="N5" s="1" t="s">
        <v>1</v>
      </c>
      <c r="O5" s="1" t="s">
        <v>9</v>
      </c>
      <c r="P5" s="1" t="s">
        <v>7</v>
      </c>
      <c r="Q5" s="1" t="s">
        <v>8</v>
      </c>
    </row>
    <row r="6" spans="3:17">
      <c r="C6" s="1" t="s">
        <v>4</v>
      </c>
      <c r="D6" s="1" t="s">
        <v>3</v>
      </c>
      <c r="E6" s="1"/>
      <c r="F6" s="1"/>
      <c r="G6" s="1"/>
      <c r="H6" s="4"/>
      <c r="I6" s="5" t="s">
        <v>5</v>
      </c>
      <c r="J6" s="1">
        <v>0</v>
      </c>
      <c r="K6" s="2">
        <f>J6/SQRT(5)</f>
        <v>0</v>
      </c>
      <c r="L6" s="2">
        <v>0</v>
      </c>
      <c r="M6" s="2">
        <v>0</v>
      </c>
      <c r="N6" s="1">
        <v>0</v>
      </c>
      <c r="O6" s="1"/>
      <c r="P6" s="1"/>
      <c r="Q6" s="1"/>
    </row>
    <row r="7" spans="3:17">
      <c r="C7" s="2">
        <v>0.2</v>
      </c>
      <c r="D7" s="3">
        <v>0.2</v>
      </c>
      <c r="E7" s="3">
        <v>0.3</v>
      </c>
      <c r="F7" s="3">
        <v>0.2</v>
      </c>
      <c r="G7" s="3">
        <v>0.3</v>
      </c>
      <c r="H7" s="3">
        <v>0.3</v>
      </c>
      <c r="I7" s="8">
        <f>AVERAGE(D7:H7)</f>
        <v>0.26</v>
      </c>
      <c r="J7" s="2">
        <f>STDEV(D7:H7)</f>
        <v>5.4772255750516509E-2</v>
      </c>
      <c r="K7" s="2">
        <f t="shared" ref="K7:K11" si="0">J7/SQRT(5)</f>
        <v>2.4494897427831733E-2</v>
      </c>
      <c r="L7" s="2">
        <f>C7</f>
        <v>0.2</v>
      </c>
      <c r="M7" s="2">
        <f>I7</f>
        <v>0.26</v>
      </c>
      <c r="N7" s="2">
        <f>C7</f>
        <v>0.2</v>
      </c>
      <c r="O7" s="1">
        <f>I7-1.43*N7</f>
        <v>-2.5999999999999968E-2</v>
      </c>
      <c r="P7" s="1">
        <v>-7.0000000000000007E-2</v>
      </c>
      <c r="Q7" s="1">
        <v>2.5000000000000001E-2</v>
      </c>
    </row>
    <row r="8" spans="3:17">
      <c r="C8" s="2">
        <v>0.4</v>
      </c>
      <c r="D8" s="3">
        <v>0.6</v>
      </c>
      <c r="E8" s="3">
        <v>0.6</v>
      </c>
      <c r="F8" s="3">
        <v>0.6</v>
      </c>
      <c r="G8" s="3">
        <v>0.5</v>
      </c>
      <c r="H8" s="3">
        <v>0.6</v>
      </c>
      <c r="I8" s="8">
        <f t="shared" ref="I8:I11" si="1">AVERAGE(D8:H8)</f>
        <v>0.57999999999999996</v>
      </c>
      <c r="J8" s="2">
        <f t="shared" ref="J8:J11" si="2">STDEV(D8:H8)</f>
        <v>4.4721359549995815E-2</v>
      </c>
      <c r="K8" s="2">
        <f t="shared" si="0"/>
        <v>2.0000000000000007E-2</v>
      </c>
      <c r="L8" s="2">
        <f t="shared" ref="L8:L11" si="3">C8</f>
        <v>0.4</v>
      </c>
      <c r="M8" s="2">
        <f t="shared" ref="M8:M11" si="4">I8</f>
        <v>0.57999999999999996</v>
      </c>
      <c r="N8" s="2">
        <f t="shared" ref="N8:N11" si="5">C8</f>
        <v>0.4</v>
      </c>
      <c r="O8" s="1">
        <f t="shared" ref="O8:O11" si="6">I8-1.43*N8</f>
        <v>8.0000000000000071E-3</v>
      </c>
      <c r="P8" s="1"/>
      <c r="Q8" s="1"/>
    </row>
    <row r="9" spans="3:17">
      <c r="C9" s="2">
        <v>0.60000000000000009</v>
      </c>
      <c r="D9" s="3">
        <v>0.9</v>
      </c>
      <c r="E9" s="3">
        <v>0.8</v>
      </c>
      <c r="F9" s="3">
        <v>0.9</v>
      </c>
      <c r="G9" s="3">
        <v>0.9</v>
      </c>
      <c r="H9" s="3">
        <v>0.8</v>
      </c>
      <c r="I9" s="8">
        <f t="shared" si="1"/>
        <v>0.86</v>
      </c>
      <c r="J9" s="2">
        <f t="shared" si="2"/>
        <v>5.477225575051866E-2</v>
      </c>
      <c r="K9" s="2">
        <f t="shared" si="0"/>
        <v>2.4494897427832694E-2</v>
      </c>
      <c r="L9" s="2">
        <f t="shared" si="3"/>
        <v>0.60000000000000009</v>
      </c>
      <c r="M9" s="2">
        <f t="shared" si="4"/>
        <v>0.86</v>
      </c>
      <c r="N9" s="2">
        <f t="shared" si="5"/>
        <v>0.60000000000000009</v>
      </c>
      <c r="O9" s="1">
        <f t="shared" si="6"/>
        <v>1.9999999999998908E-3</v>
      </c>
      <c r="P9" s="1"/>
      <c r="Q9" s="1"/>
    </row>
    <row r="10" spans="3:17">
      <c r="C10" s="2">
        <v>0.8</v>
      </c>
      <c r="D10" s="3">
        <v>1.2</v>
      </c>
      <c r="E10" s="3">
        <v>1</v>
      </c>
      <c r="F10" s="3">
        <v>1.1000000000000001</v>
      </c>
      <c r="G10" s="3">
        <v>1.2</v>
      </c>
      <c r="H10" s="3">
        <v>1.1000000000000001</v>
      </c>
      <c r="I10" s="8">
        <f t="shared" si="1"/>
        <v>1.1199999999999999</v>
      </c>
      <c r="J10" s="2">
        <f t="shared" si="2"/>
        <v>8.3666002653408261E-2</v>
      </c>
      <c r="K10" s="2">
        <f t="shared" si="0"/>
        <v>3.7416573867739729E-2</v>
      </c>
      <c r="L10" s="2">
        <f t="shared" si="3"/>
        <v>0.8</v>
      </c>
      <c r="M10" s="2">
        <f t="shared" si="4"/>
        <v>1.1199999999999999</v>
      </c>
      <c r="N10" s="2">
        <f t="shared" si="5"/>
        <v>0.8</v>
      </c>
      <c r="O10" s="1">
        <f t="shared" si="6"/>
        <v>-2.4000000000000021E-2</v>
      </c>
      <c r="P10" s="1"/>
      <c r="Q10" s="1"/>
    </row>
    <row r="11" spans="3:17">
      <c r="C11" s="2">
        <v>1</v>
      </c>
      <c r="D11" s="3">
        <v>1.4</v>
      </c>
      <c r="E11" s="3">
        <v>1.5</v>
      </c>
      <c r="F11" s="3">
        <v>1.4</v>
      </c>
      <c r="G11" s="3">
        <v>1.4</v>
      </c>
      <c r="H11" s="3">
        <v>1.4</v>
      </c>
      <c r="I11" s="8">
        <f t="shared" si="1"/>
        <v>1.42</v>
      </c>
      <c r="J11" s="2">
        <f t="shared" si="2"/>
        <v>4.4721359549993331E-2</v>
      </c>
      <c r="K11" s="2">
        <f t="shared" si="0"/>
        <v>1.9999999999998897E-2</v>
      </c>
      <c r="L11" s="2">
        <f t="shared" si="3"/>
        <v>1</v>
      </c>
      <c r="M11" s="2">
        <f t="shared" si="4"/>
        <v>1.42</v>
      </c>
      <c r="N11" s="2">
        <f t="shared" si="5"/>
        <v>1</v>
      </c>
      <c r="O11" s="1">
        <f t="shared" si="6"/>
        <v>-1.0000000000000009E-2</v>
      </c>
      <c r="P11" s="1">
        <v>0.04</v>
      </c>
      <c r="Q11" s="1">
        <v>-0.06</v>
      </c>
    </row>
    <row r="33" spans="9:17">
      <c r="I33" t="s">
        <v>8</v>
      </c>
      <c r="J33">
        <v>0.03</v>
      </c>
      <c r="K33">
        <f>(J33+J34)/2</f>
        <v>-1.4999999999999999E-2</v>
      </c>
      <c r="M33">
        <v>0.13700000000000001</v>
      </c>
      <c r="N33">
        <f>(M33+M34)/2</f>
        <v>1.5500000000000007E-2</v>
      </c>
      <c r="P33">
        <v>4.5999999999999999E-2</v>
      </c>
      <c r="Q33">
        <f>(P33+P34)/2</f>
        <v>-2.5500000000000002E-2</v>
      </c>
    </row>
    <row r="34" spans="9:17">
      <c r="I34" t="s">
        <v>7</v>
      </c>
      <c r="J34">
        <v>-0.06</v>
      </c>
      <c r="K34">
        <f>(J33-J34)/2</f>
        <v>4.4999999999999998E-2</v>
      </c>
      <c r="M34">
        <v>-0.106</v>
      </c>
      <c r="N34">
        <f>(M33-M34)/2</f>
        <v>0.1215</v>
      </c>
      <c r="P34">
        <v>-9.7000000000000003E-2</v>
      </c>
      <c r="Q34">
        <f>(P33-P34)/2</f>
        <v>7.1500000000000008E-2</v>
      </c>
    </row>
    <row r="37" spans="9:17">
      <c r="I37">
        <f>(0.14+0.18)/2</f>
        <v>0.16</v>
      </c>
    </row>
  </sheetData>
  <pageMargins left="0.7" right="0.7" top="0.75" bottom="0.75" header="0.3" footer="0.3"/>
  <pageSetup paperSize="9" orientation="portrait" r:id="rId1"/>
  <ignoredErrors>
    <ignoredError sqref="I7:I11 J7:J1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D6:J30"/>
  <sheetViews>
    <sheetView workbookViewId="0">
      <selection activeCell="H6" sqref="H6:J10"/>
    </sheetView>
  </sheetViews>
  <sheetFormatPr defaultRowHeight="15"/>
  <sheetData>
    <row r="6" spans="4:10">
      <c r="D6" s="2">
        <v>0.2</v>
      </c>
      <c r="E6" s="3">
        <v>0.4</v>
      </c>
      <c r="H6" s="2">
        <v>0.2</v>
      </c>
      <c r="I6" s="2">
        <f>AVERAGE(C6:G6)</f>
        <v>0.30000000000000004</v>
      </c>
      <c r="J6" s="9">
        <f>STDEV(A6:E6)</f>
        <v>0.14142135623730948</v>
      </c>
    </row>
    <row r="7" spans="4:10">
      <c r="D7" s="2">
        <v>0.4</v>
      </c>
      <c r="E7" s="3">
        <v>0.3</v>
      </c>
      <c r="H7" s="2">
        <v>0.4</v>
      </c>
      <c r="I7" s="2">
        <f t="shared" ref="I7:I10" si="0">AVERAGE(C7:G7)</f>
        <v>0.35</v>
      </c>
      <c r="J7" s="9">
        <f t="shared" ref="J7:J10" si="1">STDEV(A7:E7)</f>
        <v>7.0710678118654974E-2</v>
      </c>
    </row>
    <row r="8" spans="4:10">
      <c r="D8" s="2">
        <v>0.60000000000000009</v>
      </c>
      <c r="E8" s="3">
        <v>0.9</v>
      </c>
      <c r="H8" s="2">
        <v>0.60000000000000009</v>
      </c>
      <c r="I8" s="2">
        <f t="shared" si="0"/>
        <v>0.75</v>
      </c>
      <c r="J8" s="9">
        <f t="shared" si="1"/>
        <v>0.21213203435596462</v>
      </c>
    </row>
    <row r="9" spans="4:10">
      <c r="D9" s="2">
        <v>0.8</v>
      </c>
      <c r="E9" s="3">
        <v>1.1000000000000001</v>
      </c>
      <c r="H9" s="2">
        <v>0.8</v>
      </c>
      <c r="I9" s="2">
        <f t="shared" si="0"/>
        <v>0.95000000000000007</v>
      </c>
      <c r="J9" s="9">
        <f t="shared" si="1"/>
        <v>0.21213203435596462</v>
      </c>
    </row>
    <row r="10" spans="4:10">
      <c r="D10" s="1">
        <v>1</v>
      </c>
      <c r="E10" s="1">
        <v>1.3</v>
      </c>
      <c r="H10" s="1">
        <v>1</v>
      </c>
      <c r="I10" s="2">
        <f t="shared" si="0"/>
        <v>1.1499999999999999</v>
      </c>
      <c r="J10" s="9">
        <f t="shared" si="1"/>
        <v>0.21213203435596617</v>
      </c>
    </row>
    <row r="11" spans="4:10">
      <c r="D11" s="2">
        <v>0.2</v>
      </c>
      <c r="E11" s="3">
        <v>0.5</v>
      </c>
    </row>
    <row r="12" spans="4:10">
      <c r="D12" s="2">
        <v>0.4</v>
      </c>
      <c r="E12" s="3">
        <v>0.5</v>
      </c>
    </row>
    <row r="13" spans="4:10">
      <c r="D13" s="2">
        <v>0.60000000000000009</v>
      </c>
      <c r="E13" s="3">
        <v>1</v>
      </c>
    </row>
    <row r="14" spans="4:10">
      <c r="D14" s="2">
        <v>0.8</v>
      </c>
      <c r="E14" s="3">
        <v>1.2</v>
      </c>
    </row>
    <row r="15" spans="4:10">
      <c r="D15" s="1">
        <v>1</v>
      </c>
      <c r="E15" s="1">
        <v>1.2</v>
      </c>
    </row>
    <row r="16" spans="4:10">
      <c r="D16" s="2">
        <v>0.2</v>
      </c>
      <c r="E16" s="3">
        <v>0.1</v>
      </c>
    </row>
    <row r="17" spans="4:5">
      <c r="D17" s="2">
        <v>0.4</v>
      </c>
      <c r="E17" s="3">
        <v>0.6</v>
      </c>
    </row>
    <row r="18" spans="4:5">
      <c r="D18" s="2">
        <v>0.60000000000000009</v>
      </c>
      <c r="E18" s="3">
        <v>0.5</v>
      </c>
    </row>
    <row r="19" spans="4:5">
      <c r="D19" s="2">
        <v>0.8</v>
      </c>
      <c r="E19" s="3">
        <v>1.5</v>
      </c>
    </row>
    <row r="20" spans="4:5">
      <c r="D20" s="1">
        <v>1</v>
      </c>
      <c r="E20" s="1">
        <v>1.6</v>
      </c>
    </row>
    <row r="21" spans="4:5">
      <c r="D21" s="2">
        <v>0.2</v>
      </c>
      <c r="E21" s="3">
        <v>0.1</v>
      </c>
    </row>
    <row r="22" spans="4:5">
      <c r="D22" s="2">
        <v>0.4</v>
      </c>
      <c r="E22" s="3">
        <v>0.5</v>
      </c>
    </row>
    <row r="23" spans="4:5">
      <c r="D23" s="2">
        <v>0.60000000000000009</v>
      </c>
      <c r="E23" s="3">
        <v>0.9</v>
      </c>
    </row>
    <row r="24" spans="4:5">
      <c r="D24" s="2">
        <v>0.8</v>
      </c>
      <c r="E24" s="3">
        <v>0.7</v>
      </c>
    </row>
    <row r="25" spans="4:5">
      <c r="D25" s="1">
        <v>1</v>
      </c>
      <c r="E25" s="1">
        <v>1.3</v>
      </c>
    </row>
    <row r="26" spans="4:5">
      <c r="D26" s="2">
        <v>0.2</v>
      </c>
      <c r="E26" s="3">
        <v>0.3</v>
      </c>
    </row>
    <row r="27" spans="4:5">
      <c r="D27" s="2">
        <v>0.4</v>
      </c>
      <c r="E27" s="3">
        <v>0.7</v>
      </c>
    </row>
    <row r="28" spans="4:5">
      <c r="D28" s="2">
        <v>0.60000000000000009</v>
      </c>
      <c r="E28" s="3">
        <v>0.5</v>
      </c>
    </row>
    <row r="29" spans="4:5">
      <c r="D29" s="2">
        <v>0.8</v>
      </c>
      <c r="E29" s="3">
        <v>0.9</v>
      </c>
    </row>
    <row r="30" spans="4:5">
      <c r="D30" s="1">
        <v>1</v>
      </c>
      <c r="E30" s="1">
        <v>1.8</v>
      </c>
    </row>
  </sheetData>
  <pageMargins left="0.7" right="0.7" top="0.75" bottom="0.75" header="0.3" footer="0.3"/>
  <ignoredErrors>
    <ignoredError sqref="I6: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The Data, part 1</vt:lpstr>
      <vt:lpstr>The Analysis part 1</vt:lpstr>
      <vt:lpstr>The Data, 2</vt:lpstr>
      <vt:lpstr>Analysis, part 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Mauritz Blomqvists</dc:creator>
  <cp:lastModifiedBy>Mauritz Blomqvists</cp:lastModifiedBy>
  <dcterms:created xsi:type="dcterms:W3CDTF">2016-12-05T11:37:54Z</dcterms:created>
  <dcterms:modified xsi:type="dcterms:W3CDTF">2017-01-06T17:40:22Z</dcterms:modified>
</cp:coreProperties>
</file>